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Fedlap" sheetId="1" r:id="rId1"/>
    <sheet name="Eszközök" sheetId="2" r:id="rId2"/>
    <sheet name="Eredménykimutatás" sheetId="3" r:id="rId3"/>
    <sheet name="Eredménykimutatás2." sheetId="4" r:id="rId4"/>
  </sheets>
  <definedNames>
    <definedName name="_xlnm.Print_Area" localSheetId="2">'Eredménykimutatás'!$A$1:$I$50</definedName>
    <definedName name="_xlnm.Print_Area" localSheetId="1">'Eszközök'!$A$1:$E$54</definedName>
    <definedName name="_xlnm.Print_Area" localSheetId="0">'Fedlap'!$A$1:$H$46</definedName>
  </definedNames>
  <calcPr fullCalcOnLoad="1"/>
</workbook>
</file>

<file path=xl/sharedStrings.xml><?xml version="1.0" encoding="utf-8"?>
<sst xmlns="http://schemas.openxmlformats.org/spreadsheetml/2006/main" count="141" uniqueCount="106">
  <si>
    <t>a vállalkozás megnevezése</t>
  </si>
  <si>
    <t>a vállalkozás címe, telefonszáma</t>
  </si>
  <si>
    <t>a vállalkozás vezetője</t>
  </si>
  <si>
    <t>P.H.</t>
  </si>
  <si>
    <t>(képviselője)</t>
  </si>
  <si>
    <t>adatok E Ft-ban</t>
  </si>
  <si>
    <t>Sor-szám</t>
  </si>
  <si>
    <t>A tétel megnevezése</t>
  </si>
  <si>
    <t>Előző év</t>
  </si>
  <si>
    <t>Előző év/ek/ módosításai</t>
  </si>
  <si>
    <t>Tárgyév</t>
  </si>
  <si>
    <t>a</t>
  </si>
  <si>
    <t>b</t>
  </si>
  <si>
    <t>c</t>
  </si>
  <si>
    <t>d</t>
  </si>
  <si>
    <t>e</t>
  </si>
  <si>
    <t>A. Befektetett eszközök</t>
  </si>
  <si>
    <t>I. Immateriális javak</t>
  </si>
  <si>
    <t>II. Tárgyi eszközök</t>
  </si>
  <si>
    <t>III. Befektetett pénzügyi eszközök</t>
  </si>
  <si>
    <t>I. Készletek</t>
  </si>
  <si>
    <t>II. Követelések</t>
  </si>
  <si>
    <t>III. Értékpapírok</t>
  </si>
  <si>
    <t>IV. Pénzeszközök</t>
  </si>
  <si>
    <t>C. Aktív időbeli elhatárolások</t>
  </si>
  <si>
    <t>G. Passzív időbeli elhatárolások</t>
  </si>
  <si>
    <t>"A" EREDMÉNYKIMUTATÁSA</t>
  </si>
  <si>
    <t>(összköltség eljárással)</t>
  </si>
  <si>
    <t>adatok E Ft-ban</t>
  </si>
  <si>
    <t>Sor-szám</t>
  </si>
  <si>
    <t>A tétel megnevezése</t>
  </si>
  <si>
    <t>Előző év</t>
  </si>
  <si>
    <t>Előző év/ek/ módosításai</t>
  </si>
  <si>
    <t>Tárgyév</t>
  </si>
  <si>
    <t>a</t>
  </si>
  <si>
    <t>b</t>
  </si>
  <si>
    <t>c</t>
  </si>
  <si>
    <t>d</t>
  </si>
  <si>
    <t>e</t>
  </si>
  <si>
    <t>a vállalkozás vezetője</t>
  </si>
  <si>
    <t>P.H.</t>
  </si>
  <si>
    <t>(képviselője)</t>
  </si>
  <si>
    <t xml:space="preserve">Egyszerűsített éves beszámoló </t>
  </si>
  <si>
    <t>IV. Befektetett eszközök értékhelyesbítése</t>
  </si>
  <si>
    <t>B. Forgóeszközök (7-10. sorok)</t>
  </si>
  <si>
    <t>Eszközök (aktívák) összesen (1+6+11. sorok)</t>
  </si>
  <si>
    <t>D Saját tőke (14-19. sorok)</t>
  </si>
  <si>
    <t>I. Induló tőke/Jegyzett tőke</t>
  </si>
  <si>
    <t>II. Tőkeváltozás/eredmény</t>
  </si>
  <si>
    <t>III. Lekötött tartalék</t>
  </si>
  <si>
    <t>IV. Értékelési tartalék</t>
  </si>
  <si>
    <t>V. Tárgyévi eredmény alaptevékenységből(közhasznú tevékenységből)</t>
  </si>
  <si>
    <t>VI. Tárgyévi eredmény vállalkozási tevékenységből</t>
  </si>
  <si>
    <t>C. Céltartalékok</t>
  </si>
  <si>
    <t>F. Kötelezettségek (22-23. sorok)</t>
  </si>
  <si>
    <t>Források (passzívák) összesen (13-20+21+24. sorok)</t>
  </si>
  <si>
    <t>1. Közhasznú célú működésre kapott támogatás</t>
  </si>
  <si>
    <t>a./ alapítótól</t>
  </si>
  <si>
    <t>b./ központi költségvetéstől</t>
  </si>
  <si>
    <t>c./helyi önkormányzattól</t>
  </si>
  <si>
    <t>d./ egyéb, ebből 1%.................</t>
  </si>
  <si>
    <t>2. Pályázati úton elnyert támogatás</t>
  </si>
  <si>
    <t>3. Közhasznú tevékenységből származó bevétel</t>
  </si>
  <si>
    <t>4. Tagdíjból származó bevétel</t>
  </si>
  <si>
    <t>5. Egyéb bevétel</t>
  </si>
  <si>
    <t>B. vállalkozási tevékenység bevétele</t>
  </si>
  <si>
    <t>A. Az összes közhasznú tevékenység bevétele(1+2+3+4+5)</t>
  </si>
  <si>
    <t>C. Összes bevétel (A+B)</t>
  </si>
  <si>
    <t>D. Közhasznú tevékenység ráfordításai (1+2+3+4+5+6)</t>
  </si>
  <si>
    <t>1. Anyagjellegű ráfordítások</t>
  </si>
  <si>
    <t>2. Személyi jellegű ráfordítások</t>
  </si>
  <si>
    <t>3. Értékcsökkenési leírás</t>
  </si>
  <si>
    <t>4. Egyéb ráfordítások</t>
  </si>
  <si>
    <t>5. Pénzügyi műveletek ráfordításai</t>
  </si>
  <si>
    <t>6. Rendkívüli ráfordítások</t>
  </si>
  <si>
    <t>E. Vállalkozási tevékenység ráfordításai (1+2+3+4+5+6)</t>
  </si>
  <si>
    <t>F. Összes ráfordítás (D+E)</t>
  </si>
  <si>
    <t>G. Adózás előtti eredmény (B-E)</t>
  </si>
  <si>
    <t>H. Adófizetési kötelezettség</t>
  </si>
  <si>
    <t>I. Tárgyévi Vállalkozási eredmény (G-H)</t>
  </si>
  <si>
    <t>J. Tárgyévi közhasznú eredmény (A-D)</t>
  </si>
  <si>
    <t>TÁJÉKOZTATÓ ADATOK</t>
  </si>
  <si>
    <t>A. Személyi jellegű ráfordítások</t>
  </si>
  <si>
    <t>1. Bérköltség</t>
  </si>
  <si>
    <t>Ebből: - megbízási díjak</t>
  </si>
  <si>
    <t>2. Személyi jellegű egyéb kifizetések</t>
  </si>
  <si>
    <t xml:space="preserve">                tiszteletdíjak</t>
  </si>
  <si>
    <t>3. Bérjárulékok</t>
  </si>
  <si>
    <t>B. A szervezet által nyújtott támogatások</t>
  </si>
  <si>
    <t>Ebből: a Korm.Rend.16 §(5) bekezdése szerint kötelezettségként elszámolt és továbbutalt illetve átadott támogatás</t>
  </si>
  <si>
    <t>Közhasznú Egyszerűsített éves beszámoló</t>
  </si>
  <si>
    <t>Statisztikai számjel:14915842-6399-599-07</t>
  </si>
  <si>
    <t>Székesfehérvári Turisztikai Közhasznú Nonprofit Kft</t>
  </si>
  <si>
    <t>I. Hosszú lejáratú kötelezettségek</t>
  </si>
  <si>
    <t>II. Rövid lejáratú kötelezettségek</t>
  </si>
  <si>
    <t>Farkasné Szegő Krisztina</t>
  </si>
  <si>
    <t>Cégjegyzékszám: 07-09-017186</t>
  </si>
  <si>
    <t>8000 Székesfehérvár, Oskola u.2-4.</t>
  </si>
  <si>
    <t>1. Anyagjellegű ráfordítások+saját term.készletek</t>
  </si>
  <si>
    <t>2014.év</t>
  </si>
  <si>
    <t>2014.év.</t>
  </si>
  <si>
    <t>Az üzleti év mérlegfordulónapja  :2014.12.31.</t>
  </si>
  <si>
    <t>Keltezés: 2015.04.30.</t>
  </si>
  <si>
    <t>Az üzleti év mérlegfordulónapja :2014.12.31.</t>
  </si>
  <si>
    <t>Keltezés:  2015.04.30.</t>
  </si>
  <si>
    <t xml:space="preserve">     Farkasné Szegő Krisztina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</si>
</sst>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5">
    <font>
      <sz val="10"/>
      <name val="Arial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6"/>
      <color indexed="8"/>
      <name val="Arial CE"/>
      <family val="2"/>
    </font>
    <font>
      <sz val="13"/>
      <color indexed="8"/>
      <name val="Arial CE"/>
      <family val="0"/>
    </font>
    <font>
      <b/>
      <sz val="13"/>
      <color indexed="8"/>
      <name val="Albany"/>
      <family val="2"/>
    </font>
    <font>
      <sz val="13"/>
      <color indexed="8"/>
      <name val="Albany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9"/>
      <color indexed="8"/>
      <name val="Arial CE"/>
      <family val="2"/>
    </font>
    <font>
      <b/>
      <i/>
      <sz val="9"/>
      <color indexed="8"/>
      <name val="Arial CE"/>
      <family val="2"/>
    </font>
    <font>
      <b/>
      <i/>
      <sz val="8"/>
      <color indexed="8"/>
      <name val="Arial CE"/>
      <family val="2"/>
    </font>
    <font>
      <sz val="8"/>
      <name val="Arial"/>
      <family val="0"/>
    </font>
    <font>
      <b/>
      <sz val="8"/>
      <name val="Arial CE"/>
      <family val="2"/>
    </font>
    <font>
      <i/>
      <sz val="9"/>
      <color indexed="8"/>
      <name val="Arial CE"/>
      <family val="0"/>
    </font>
    <font>
      <i/>
      <sz val="8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3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3" fontId="11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/>
    </xf>
    <xf numFmtId="3" fontId="14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left"/>
    </xf>
    <xf numFmtId="3" fontId="13" fillId="0" borderId="12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3" fontId="11" fillId="34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13" fillId="0" borderId="13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2" xfId="0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3" fontId="14" fillId="0" borderId="12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14" fontId="9" fillId="0" borderId="10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23FF23"/>
      <rgbColor rgb="00FFFF00"/>
      <rgbColor rgb="00FFFF99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PageLayoutView="0" workbookViewId="0" topLeftCell="A25">
      <selection activeCell="B44" sqref="B44:C44"/>
    </sheetView>
  </sheetViews>
  <sheetFormatPr defaultColWidth="8.421875" defaultRowHeight="12.75"/>
  <cols>
    <col min="1" max="1" width="9.7109375" style="0" customWidth="1"/>
    <col min="2" max="2" width="30.421875" style="0" customWidth="1"/>
    <col min="3" max="3" width="11.28125" style="0" bestFit="1" customWidth="1"/>
  </cols>
  <sheetData>
    <row r="1" spans="1:2" ht="12.75">
      <c r="A1" s="1"/>
      <c r="B1" s="2"/>
    </row>
    <row r="2" spans="1:2" ht="12.75">
      <c r="A2" s="74" t="s">
        <v>91</v>
      </c>
      <c r="B2" s="74"/>
    </row>
    <row r="3" spans="1:2" ht="12.75">
      <c r="A3" s="1"/>
      <c r="B3" s="3"/>
    </row>
    <row r="4" spans="1:2" ht="8.25" customHeight="1">
      <c r="A4" s="1"/>
      <c r="B4" s="2"/>
    </row>
    <row r="5" spans="1:2" ht="12.75">
      <c r="A5" s="75" t="s">
        <v>96</v>
      </c>
      <c r="B5" s="75"/>
    </row>
    <row r="6" spans="1:2" ht="12.75">
      <c r="A6" s="1"/>
      <c r="B6" s="3"/>
    </row>
    <row r="7" spans="1:2" ht="12.75">
      <c r="A7" s="1"/>
      <c r="B7" s="2"/>
    </row>
    <row r="8" spans="1:2" ht="12.75">
      <c r="A8" s="2"/>
      <c r="B8" s="2"/>
    </row>
    <row r="9" spans="1:2" ht="12.75">
      <c r="A9" s="2"/>
      <c r="B9" s="2"/>
    </row>
    <row r="10" spans="1:256" ht="15.75">
      <c r="A10" s="4" t="s">
        <v>92</v>
      </c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" ht="12.75">
      <c r="A11" s="2"/>
      <c r="B11" s="2" t="s">
        <v>0</v>
      </c>
    </row>
    <row r="12" spans="1:2" ht="12.75">
      <c r="A12" s="2"/>
      <c r="B12" s="2"/>
    </row>
    <row r="13" spans="1:256" ht="15.75">
      <c r="A13" s="4" t="s">
        <v>97</v>
      </c>
      <c r="B13" s="4"/>
      <c r="C13" s="4"/>
      <c r="D13" s="4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" ht="12.75">
      <c r="A14" s="2"/>
      <c r="B14" s="2" t="s">
        <v>1</v>
      </c>
    </row>
    <row r="15" spans="1:2" ht="12.75">
      <c r="A15" s="2"/>
      <c r="B15" s="2"/>
    </row>
    <row r="16" spans="1:2" ht="12.75">
      <c r="A16" s="2"/>
      <c r="B16" s="2"/>
    </row>
    <row r="17" spans="1:2" ht="12.75">
      <c r="A17" s="2"/>
      <c r="B17" s="2"/>
    </row>
    <row r="18" spans="1:2" ht="12.75">
      <c r="A18" s="2"/>
      <c r="B18" s="2"/>
    </row>
    <row r="19" spans="1:2" ht="12.75">
      <c r="A19" s="2"/>
      <c r="B19" s="2"/>
    </row>
    <row r="20" spans="1:2" ht="12.75">
      <c r="A20" s="2"/>
      <c r="B20" s="2"/>
    </row>
    <row r="21" spans="1:2" ht="12.75">
      <c r="A21" s="2"/>
      <c r="B21" s="2"/>
    </row>
    <row r="22" spans="1:2" ht="12.75">
      <c r="A22" s="2"/>
      <c r="B22" s="2"/>
    </row>
    <row r="23" spans="1:2" ht="12.75">
      <c r="A23" s="2"/>
      <c r="B23" s="2"/>
    </row>
    <row r="24" spans="1:2" ht="12.75">
      <c r="A24" s="2"/>
      <c r="B24" s="2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6" ht="15">
      <c r="A28" s="2"/>
      <c r="B28" s="1"/>
      <c r="C28" s="71" t="s">
        <v>99</v>
      </c>
      <c r="D28" s="1"/>
      <c r="E28" s="1"/>
      <c r="F28" s="1"/>
    </row>
    <row r="29" spans="1:6" ht="12.75">
      <c r="A29" s="2"/>
      <c r="B29" s="1"/>
      <c r="C29" s="6"/>
      <c r="D29" s="1"/>
      <c r="E29" s="1"/>
      <c r="F29" s="1"/>
    </row>
    <row r="30" spans="1:6" ht="20.25">
      <c r="A30" s="2"/>
      <c r="B30" s="76" t="s">
        <v>90</v>
      </c>
      <c r="C30" s="76"/>
      <c r="D30" s="76"/>
      <c r="E30" s="76"/>
      <c r="F30" s="76"/>
    </row>
    <row r="31" spans="1:2" ht="12.75">
      <c r="A31" s="2"/>
      <c r="B31" s="2"/>
    </row>
    <row r="32" spans="1:2" ht="12.75">
      <c r="A32" s="2"/>
      <c r="B32" s="2"/>
    </row>
    <row r="33" spans="1:6" ht="16.5">
      <c r="A33" s="2"/>
      <c r="B33" s="44"/>
      <c r="C33" s="7"/>
      <c r="D33" s="8"/>
      <c r="E33" s="8"/>
      <c r="F33" s="8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5" ht="12" customHeight="1">
      <c r="A41" s="1"/>
      <c r="B41" s="9"/>
      <c r="C41" s="10"/>
      <c r="D41" s="10"/>
      <c r="E41" s="10"/>
    </row>
    <row r="42" spans="1:2" ht="12.75">
      <c r="A42" s="1"/>
      <c r="B42" s="2"/>
    </row>
    <row r="43" spans="1:2" ht="12.75">
      <c r="A43" s="1"/>
      <c r="B43" s="2"/>
    </row>
    <row r="44" spans="1:7" ht="12.75">
      <c r="A44" s="2"/>
      <c r="B44" s="77" t="s">
        <v>102</v>
      </c>
      <c r="C44" s="77"/>
      <c r="E44" s="11" t="s">
        <v>95</v>
      </c>
      <c r="F44" s="11"/>
      <c r="G44" s="11"/>
    </row>
    <row r="45" spans="1:7" ht="12.75">
      <c r="A45" s="1"/>
      <c r="B45" s="2"/>
      <c r="F45" s="12" t="s">
        <v>2</v>
      </c>
      <c r="G45" s="12"/>
    </row>
    <row r="46" spans="1:7" ht="12.75">
      <c r="A46" s="1"/>
      <c r="B46" s="2"/>
      <c r="C46" s="73" t="s">
        <v>3</v>
      </c>
      <c r="D46" s="73"/>
      <c r="F46" s="1" t="s">
        <v>4</v>
      </c>
      <c r="G46" s="1"/>
    </row>
  </sheetData>
  <sheetProtection/>
  <mergeCells count="5">
    <mergeCell ref="C46:D46"/>
    <mergeCell ref="A2:B2"/>
    <mergeCell ref="A5:B5"/>
    <mergeCell ref="B30:F30"/>
    <mergeCell ref="B44:C44"/>
  </mergeCells>
  <printOptions/>
  <pageMargins left="0.7875" right="0.7875" top="0.7875" bottom="0.7875" header="0.5" footer="0.5"/>
  <pageSetup cellComments="asDisplayed"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28">
      <selection activeCell="E42" sqref="E42"/>
    </sheetView>
  </sheetViews>
  <sheetFormatPr defaultColWidth="8.421875" defaultRowHeight="12.75"/>
  <cols>
    <col min="1" max="1" width="4.7109375" style="0" customWidth="1"/>
    <col min="2" max="2" width="60.00390625" style="0" customWidth="1"/>
    <col min="3" max="4" width="11.7109375" style="0" customWidth="1"/>
    <col min="5" max="5" width="13.421875" style="0" customWidth="1"/>
  </cols>
  <sheetData>
    <row r="1" spans="1:3" s="45" customFormat="1" ht="12.75">
      <c r="A1" s="15"/>
      <c r="B1" s="30"/>
      <c r="C1" s="13"/>
    </row>
    <row r="2" spans="1:256" s="45" customFormat="1" ht="12.75">
      <c r="A2" s="80" t="str">
        <f>Fedlap!A2</f>
        <v>Statisztikai számjel:14915842-6399-599-07</v>
      </c>
      <c r="B2" s="80"/>
      <c r="C2" s="13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 s="45" customFormat="1" ht="12.75">
      <c r="A3" s="14"/>
      <c r="B3" s="13"/>
      <c r="C3" s="13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spans="1:256" s="45" customFormat="1" ht="8.25" customHeight="1">
      <c r="A4" s="14"/>
      <c r="B4" s="13"/>
      <c r="C4" s="13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s="45" customFormat="1" ht="12.75">
      <c r="A5" s="80" t="str">
        <f>Fedlap!A5</f>
        <v>Cégjegyzékszám: 07-09-017186</v>
      </c>
      <c r="B5" s="80"/>
      <c r="C5" s="13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s="45" customFormat="1" ht="12.75">
      <c r="A6" s="14"/>
      <c r="B6" s="13"/>
      <c r="C6" s="13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s="45" customFormat="1" ht="12.75">
      <c r="A7" s="14"/>
      <c r="B7" s="13"/>
      <c r="C7" s="13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s="45" customFormat="1" ht="15.75">
      <c r="A8" s="15"/>
      <c r="B8" s="4" t="s">
        <v>92</v>
      </c>
      <c r="C8" s="70" t="s">
        <v>99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s="45" customFormat="1" ht="12.75">
      <c r="A9" s="14"/>
      <c r="B9" s="14" t="s">
        <v>42</v>
      </c>
      <c r="C9" s="13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s="45" customFormat="1" ht="12.75">
      <c r="A10" s="14"/>
      <c r="B10" s="14" t="s">
        <v>26</v>
      </c>
      <c r="C10" s="13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s="45" customFormat="1" ht="12.75">
      <c r="A11" s="14"/>
      <c r="B11" s="14" t="s">
        <v>27</v>
      </c>
      <c r="C11" s="13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s="45" customFormat="1" ht="12.75">
      <c r="A12" s="14"/>
      <c r="B12" s="14"/>
      <c r="C12" s="13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12.75">
      <c r="A13" s="14"/>
      <c r="B13" s="14" t="s">
        <v>103</v>
      </c>
      <c r="C13" s="13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12.75">
      <c r="A14" s="14"/>
      <c r="B14" s="14"/>
      <c r="C14" s="13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12.75">
      <c r="A15" s="16"/>
      <c r="B15" s="16"/>
      <c r="C15" s="17"/>
      <c r="D15" s="17"/>
      <c r="E15" s="13" t="s">
        <v>5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21" customHeight="1">
      <c r="A16" s="18" t="s">
        <v>6</v>
      </c>
      <c r="B16" s="19" t="s">
        <v>7</v>
      </c>
      <c r="C16" s="19" t="s">
        <v>8</v>
      </c>
      <c r="D16" s="20" t="s">
        <v>9</v>
      </c>
      <c r="E16" s="19" t="s">
        <v>10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8" customHeight="1">
      <c r="A17" s="22" t="s">
        <v>11</v>
      </c>
      <c r="B17" s="23" t="s">
        <v>12</v>
      </c>
      <c r="C17" s="23" t="s">
        <v>13</v>
      </c>
      <c r="D17" s="23" t="s">
        <v>14</v>
      </c>
      <c r="E17" s="23" t="s">
        <v>15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9.5" customHeight="1">
      <c r="A18" s="24">
        <v>1</v>
      </c>
      <c r="B18" s="25" t="s">
        <v>16</v>
      </c>
      <c r="C18" s="49">
        <f>C19+C20+C21</f>
        <v>7961</v>
      </c>
      <c r="D18" s="26">
        <f>D19+D20+D21</f>
        <v>0</v>
      </c>
      <c r="E18" s="49">
        <f>E19+E20+E21</f>
        <v>8094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8.75" customHeight="1">
      <c r="A19" s="24">
        <v>2</v>
      </c>
      <c r="B19" s="27" t="s">
        <v>17</v>
      </c>
      <c r="C19" s="59">
        <v>3342</v>
      </c>
      <c r="D19" s="28"/>
      <c r="E19" s="59">
        <v>2473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8.75" customHeight="1">
      <c r="A20" s="24">
        <v>3</v>
      </c>
      <c r="B20" s="27" t="s">
        <v>18</v>
      </c>
      <c r="C20" s="59">
        <v>4619</v>
      </c>
      <c r="D20" s="28"/>
      <c r="E20" s="59">
        <v>5371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8.75" customHeight="1">
      <c r="A21" s="24">
        <v>4</v>
      </c>
      <c r="B21" s="27" t="s">
        <v>19</v>
      </c>
      <c r="C21" s="59">
        <v>0</v>
      </c>
      <c r="D21" s="28"/>
      <c r="E21" s="59">
        <v>250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8.75" customHeight="1">
      <c r="A22" s="24">
        <v>5</v>
      </c>
      <c r="B22" s="27" t="s">
        <v>43</v>
      </c>
      <c r="C22" s="60"/>
      <c r="D22" s="29"/>
      <c r="E22" s="60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7.25" customHeight="1">
      <c r="A23" s="24">
        <v>6</v>
      </c>
      <c r="B23" s="32" t="s">
        <v>44</v>
      </c>
      <c r="C23" s="49">
        <f>C24+C25+C26+C27</f>
        <v>11973</v>
      </c>
      <c r="D23" s="26">
        <f>D24+D25+D26+D27</f>
        <v>0</v>
      </c>
      <c r="E23" s="49">
        <f>E24+E25+E26+E27</f>
        <v>12587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7.25" customHeight="1">
      <c r="A24" s="24">
        <v>7</v>
      </c>
      <c r="B24" s="33" t="s">
        <v>20</v>
      </c>
      <c r="C24" s="59">
        <v>2881</v>
      </c>
      <c r="D24" s="28"/>
      <c r="E24" s="59">
        <v>3190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7.25" customHeight="1">
      <c r="A25" s="24">
        <v>8</v>
      </c>
      <c r="B25" s="33" t="s">
        <v>21</v>
      </c>
      <c r="C25" s="59">
        <v>686</v>
      </c>
      <c r="D25" s="28"/>
      <c r="E25" s="59">
        <v>366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7.25" customHeight="1">
      <c r="A26" s="24">
        <v>9</v>
      </c>
      <c r="B26" s="33" t="s">
        <v>22</v>
      </c>
      <c r="C26" s="59">
        <v>0</v>
      </c>
      <c r="D26" s="28"/>
      <c r="E26" s="59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17.25" customHeight="1">
      <c r="A27" s="24">
        <v>10</v>
      </c>
      <c r="B27" s="33" t="s">
        <v>23</v>
      </c>
      <c r="C27" s="59">
        <v>8406</v>
      </c>
      <c r="D27" s="28"/>
      <c r="E27" s="59">
        <v>9031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ht="17.25" customHeight="1">
      <c r="A28" s="24">
        <v>11</v>
      </c>
      <c r="B28" s="32" t="s">
        <v>24</v>
      </c>
      <c r="C28" s="49">
        <v>137</v>
      </c>
      <c r="D28" s="26"/>
      <c r="E28" s="49">
        <v>150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ht="17.25" customHeight="1">
      <c r="A29" s="24">
        <v>12</v>
      </c>
      <c r="B29" s="32" t="s">
        <v>45</v>
      </c>
      <c r="C29" s="61">
        <f>C28+C23+C18</f>
        <v>20071</v>
      </c>
      <c r="D29" s="26">
        <f>D28+D23+D18</f>
        <v>0</v>
      </c>
      <c r="E29" s="61">
        <f>E28+E23+E18</f>
        <v>20831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ht="17.25" customHeight="1">
      <c r="A30" s="24">
        <v>13</v>
      </c>
      <c r="B30" s="32" t="s">
        <v>46</v>
      </c>
      <c r="C30" s="59">
        <f>SUM(C31:C36)</f>
        <v>7893</v>
      </c>
      <c r="D30" s="49">
        <f>SUM(D31:D36)</f>
        <v>0</v>
      </c>
      <c r="E30" s="59">
        <f>SUM(E31:E36)</f>
        <v>8537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ht="17.25" customHeight="1">
      <c r="A31" s="24">
        <v>14</v>
      </c>
      <c r="B31" s="33" t="s">
        <v>47</v>
      </c>
      <c r="C31" s="59">
        <v>2000</v>
      </c>
      <c r="D31" s="28"/>
      <c r="E31" s="59">
        <v>2000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17.25" customHeight="1">
      <c r="A32" s="24">
        <v>15</v>
      </c>
      <c r="B32" s="33" t="s">
        <v>48</v>
      </c>
      <c r="C32" s="59">
        <v>5827</v>
      </c>
      <c r="D32" s="28"/>
      <c r="E32" s="59">
        <v>5893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ht="17.25" customHeight="1">
      <c r="A33" s="24">
        <v>16</v>
      </c>
      <c r="B33" s="33" t="s">
        <v>49</v>
      </c>
      <c r="C33" s="59">
        <v>0</v>
      </c>
      <c r="D33" s="28"/>
      <c r="E33" s="59"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ht="17.25" customHeight="1">
      <c r="A34" s="24">
        <v>17</v>
      </c>
      <c r="B34" s="33" t="s">
        <v>50</v>
      </c>
      <c r="C34" s="59"/>
      <c r="D34" s="28"/>
      <c r="E34" s="59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ht="17.25" customHeight="1">
      <c r="A35" s="24">
        <v>18</v>
      </c>
      <c r="B35" s="33" t="s">
        <v>51</v>
      </c>
      <c r="C35" s="59">
        <v>-879</v>
      </c>
      <c r="D35" s="28"/>
      <c r="E35" s="59">
        <v>-158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ht="17.25" customHeight="1">
      <c r="A36" s="24">
        <v>19</v>
      </c>
      <c r="B36" s="33" t="s">
        <v>52</v>
      </c>
      <c r="C36" s="59">
        <v>945</v>
      </c>
      <c r="D36" s="28"/>
      <c r="E36" s="59">
        <v>802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ht="17.25" customHeight="1">
      <c r="A37" s="24">
        <v>20</v>
      </c>
      <c r="B37" s="32" t="s">
        <v>53</v>
      </c>
      <c r="C37" s="49"/>
      <c r="D37" s="26"/>
      <c r="E37" s="49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256" ht="17.25" customHeight="1">
      <c r="A38" s="24">
        <v>21</v>
      </c>
      <c r="B38" s="32" t="s">
        <v>54</v>
      </c>
      <c r="C38" s="49">
        <f>C39+C40</f>
        <v>4190</v>
      </c>
      <c r="D38" s="43">
        <f>D39+D40</f>
        <v>0</v>
      </c>
      <c r="E38" s="49">
        <f>E39+E40</f>
        <v>4395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</row>
    <row r="39" spans="1:256" ht="17.25" customHeight="1">
      <c r="A39" s="24">
        <v>22</v>
      </c>
      <c r="B39" s="33" t="s">
        <v>93</v>
      </c>
      <c r="C39" s="59"/>
      <c r="D39" s="28"/>
      <c r="E39" s="59"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ht="17.25" customHeight="1">
      <c r="A40" s="24">
        <v>23</v>
      </c>
      <c r="B40" s="33" t="s">
        <v>94</v>
      </c>
      <c r="C40" s="59">
        <v>4190</v>
      </c>
      <c r="D40" s="28"/>
      <c r="E40" s="59">
        <v>4395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</row>
    <row r="41" spans="1:256" ht="18.75" customHeight="1">
      <c r="A41" s="24">
        <v>24</v>
      </c>
      <c r="B41" s="25" t="s">
        <v>25</v>
      </c>
      <c r="C41" s="62">
        <v>7988</v>
      </c>
      <c r="D41" s="39"/>
      <c r="E41" s="62">
        <v>7899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ht="18.75" customHeight="1">
      <c r="A42" s="24">
        <v>25</v>
      </c>
      <c r="B42" s="25" t="s">
        <v>55</v>
      </c>
      <c r="C42" s="62">
        <f>C41+C38-C37+C30</f>
        <v>20071</v>
      </c>
      <c r="D42" s="39">
        <f>D41+D38+D37+D30</f>
        <v>0</v>
      </c>
      <c r="E42" s="62">
        <f>E41+E38-E37+E30</f>
        <v>20831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ht="12.75" customHeight="1">
      <c r="A43" s="14"/>
      <c r="B43" s="34"/>
      <c r="C43" s="35"/>
      <c r="D43" s="35"/>
      <c r="E43" s="35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ht="12.75" customHeight="1">
      <c r="A44" s="14"/>
      <c r="B44" s="34"/>
      <c r="C44" s="35"/>
      <c r="D44" s="35"/>
      <c r="E44" s="35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12.75" customHeight="1">
      <c r="A45" s="14"/>
      <c r="B45" s="34"/>
      <c r="C45" s="35"/>
      <c r="D45" s="35"/>
      <c r="E45" s="35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ht="12.75" customHeight="1">
      <c r="A46" s="14"/>
      <c r="B46" s="34"/>
      <c r="C46" s="35"/>
      <c r="D46" s="35"/>
      <c r="E46" s="35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ht="12.75" customHeight="1">
      <c r="A47" s="14"/>
      <c r="B47" s="34"/>
      <c r="C47" s="35"/>
      <c r="D47" s="35"/>
      <c r="E47" s="35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ht="12.75" customHeight="1">
      <c r="A48" s="14"/>
      <c r="B48" s="34"/>
      <c r="C48" s="35"/>
      <c r="D48" s="35"/>
      <c r="E48" s="35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ht="12.75" customHeight="1">
      <c r="A49" s="14"/>
      <c r="B49" s="34"/>
      <c r="C49" s="35"/>
      <c r="D49" s="35"/>
      <c r="E49" s="35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ht="12.75" customHeight="1">
      <c r="A50" s="14"/>
      <c r="B50" s="34"/>
      <c r="C50" s="35"/>
      <c r="D50" s="35"/>
      <c r="E50" s="35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ht="12.75" customHeight="1">
      <c r="A51" s="14"/>
      <c r="B51" s="46"/>
      <c r="C51" s="47"/>
      <c r="D51" s="47"/>
      <c r="E51" s="47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ht="12.75">
      <c r="A52" s="40"/>
      <c r="B52" s="36" t="str">
        <f>Fedlap!B44</f>
        <v>Keltezés: 2015.04.30.</v>
      </c>
      <c r="C52" s="13"/>
      <c r="D52" s="30" t="s">
        <v>95</v>
      </c>
      <c r="E52" s="30"/>
      <c r="F52" s="40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ht="12.75">
      <c r="A53" s="41"/>
      <c r="B53" s="13"/>
      <c r="C53" s="13"/>
      <c r="D53" s="78" t="s">
        <v>2</v>
      </c>
      <c r="E53" s="78"/>
      <c r="F53" s="40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ht="12.75">
      <c r="A54" s="41"/>
      <c r="B54" s="13"/>
      <c r="C54" s="14" t="s">
        <v>3</v>
      </c>
      <c r="D54" s="79" t="s">
        <v>4</v>
      </c>
      <c r="E54" s="79"/>
      <c r="F54" s="40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</sheetData>
  <sheetProtection/>
  <mergeCells count="4">
    <mergeCell ref="D53:E53"/>
    <mergeCell ref="D54:E54"/>
    <mergeCell ref="A2:B2"/>
    <mergeCell ref="A5:B5"/>
  </mergeCells>
  <printOptions/>
  <pageMargins left="0.4" right="0.52" top="0.5902777777777778" bottom="0.5902777777777778" header="0.5" footer="0.5"/>
  <pageSetup cellComments="asDisplayed" firstPageNumber="1" useFirstPageNumber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"/>
  <sheetViews>
    <sheetView view="pageBreakPreview" zoomScaleSheetLayoutView="100" zoomScalePageLayoutView="0" workbookViewId="0" topLeftCell="A9">
      <selection activeCell="H44" sqref="H44"/>
    </sheetView>
  </sheetViews>
  <sheetFormatPr defaultColWidth="8.421875" defaultRowHeight="12.75"/>
  <cols>
    <col min="1" max="1" width="6.140625" style="0" customWidth="1"/>
    <col min="2" max="2" width="58.421875" style="0" customWidth="1"/>
    <col min="3" max="4" width="11.7109375" style="0" customWidth="1"/>
    <col min="5" max="5" width="14.140625" style="0" customWidth="1"/>
  </cols>
  <sheetData>
    <row r="1" spans="1:256" ht="12.75">
      <c r="A1" s="15"/>
      <c r="B1" s="30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2.75">
      <c r="A2" s="80" t="str">
        <f>Fedlap!A2</f>
        <v>Statisztikai számjel:14915842-6399-599-07</v>
      </c>
      <c r="B2" s="80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2.75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8.25" customHeight="1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2.75">
      <c r="A5" s="80" t="str">
        <f>Fedlap!A5</f>
        <v>Cégjegyzékszám: 07-09-017186</v>
      </c>
      <c r="B5" s="80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2.75">
      <c r="A6" s="1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ht="12.75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15.75">
      <c r="A8" s="15"/>
      <c r="B8" s="4" t="s">
        <v>92</v>
      </c>
      <c r="C8" s="70" t="s">
        <v>100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ht="12.75">
      <c r="A9" s="14"/>
      <c r="B9" s="14" t="s">
        <v>42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ht="12.75">
      <c r="A10" s="14"/>
      <c r="B10" s="14" t="s">
        <v>26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12.75">
      <c r="A11" s="14"/>
      <c r="B11" s="14" t="s">
        <v>27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ht="12.75">
      <c r="A12" s="14"/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12.75">
      <c r="A13" s="14"/>
      <c r="B13" s="14" t="s">
        <v>101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12.75">
      <c r="A14" s="14"/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12.75">
      <c r="A15" s="14"/>
      <c r="B15" s="14"/>
      <c r="C15" s="13"/>
      <c r="D15" s="13"/>
      <c r="E15" s="13" t="s">
        <v>28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21" customHeight="1">
      <c r="A16" s="20" t="s">
        <v>29</v>
      </c>
      <c r="B16" s="19" t="s">
        <v>30</v>
      </c>
      <c r="C16" s="19" t="s">
        <v>31</v>
      </c>
      <c r="D16" s="20" t="s">
        <v>32</v>
      </c>
      <c r="E16" s="19" t="s">
        <v>33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18.75" customHeight="1">
      <c r="A17" s="23" t="s">
        <v>34</v>
      </c>
      <c r="B17" s="23" t="s">
        <v>35</v>
      </c>
      <c r="C17" s="23" t="s">
        <v>36</v>
      </c>
      <c r="D17" s="23" t="s">
        <v>37</v>
      </c>
      <c r="E17" s="23" t="s">
        <v>38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18.75" customHeight="1">
      <c r="A18" s="42">
        <v>1</v>
      </c>
      <c r="B18" s="52" t="s">
        <v>66</v>
      </c>
      <c r="C18" s="63">
        <f>SUM(C19+C24+C25+C26+C27)</f>
        <v>46285</v>
      </c>
      <c r="D18" s="63">
        <f>SUM(D19+D24+D25+D26+D27)</f>
        <v>0</v>
      </c>
      <c r="E18" s="63">
        <f>SUM(E19+E24+E25+E26+E27)</f>
        <v>73433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ht="18.75" customHeight="1">
      <c r="A19" s="42">
        <v>2</v>
      </c>
      <c r="B19" s="50" t="s">
        <v>56</v>
      </c>
      <c r="C19" s="63">
        <v>31204</v>
      </c>
      <c r="D19" s="63">
        <v>0</v>
      </c>
      <c r="E19" s="63">
        <v>57516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ht="18.75" customHeight="1">
      <c r="A20" s="42">
        <v>3</v>
      </c>
      <c r="B20" s="50" t="s">
        <v>57</v>
      </c>
      <c r="C20" s="63">
        <v>0</v>
      </c>
      <c r="D20" s="37">
        <v>0</v>
      </c>
      <c r="E20" s="63"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ht="18.75" customHeight="1">
      <c r="A21" s="42">
        <v>4</v>
      </c>
      <c r="B21" s="51" t="s">
        <v>58</v>
      </c>
      <c r="C21" s="64">
        <v>0</v>
      </c>
      <c r="D21" s="38">
        <v>0</v>
      </c>
      <c r="E21" s="64"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ht="18.75" customHeight="1">
      <c r="A22" s="42">
        <v>5</v>
      </c>
      <c r="B22" s="50" t="s">
        <v>59</v>
      </c>
      <c r="C22" s="63">
        <v>31204</v>
      </c>
      <c r="D22" s="37">
        <v>0</v>
      </c>
      <c r="E22" s="63">
        <v>57516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ht="18.75" customHeight="1">
      <c r="A23" s="42">
        <v>6</v>
      </c>
      <c r="B23" s="50" t="s">
        <v>60</v>
      </c>
      <c r="C23" s="48">
        <v>0</v>
      </c>
      <c r="D23" s="37"/>
      <c r="E23" s="48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18.75" customHeight="1">
      <c r="A24" s="42">
        <v>7</v>
      </c>
      <c r="B24" s="50" t="s">
        <v>61</v>
      </c>
      <c r="C24" s="64">
        <v>2500</v>
      </c>
      <c r="D24" s="38">
        <v>0</v>
      </c>
      <c r="E24" s="64">
        <v>5000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8.75" customHeight="1">
      <c r="A25" s="42">
        <v>8</v>
      </c>
      <c r="B25" s="50" t="s">
        <v>62</v>
      </c>
      <c r="C25" s="48">
        <v>10127</v>
      </c>
      <c r="D25" s="48">
        <v>0</v>
      </c>
      <c r="E25" s="48">
        <v>8483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18.75" customHeight="1">
      <c r="A26" s="42">
        <v>9</v>
      </c>
      <c r="B26" s="51" t="s">
        <v>63</v>
      </c>
      <c r="C26" s="64">
        <v>0</v>
      </c>
      <c r="D26" s="38">
        <v>0</v>
      </c>
      <c r="E26" s="64"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ht="18.75" customHeight="1">
      <c r="A27" s="42">
        <v>10</v>
      </c>
      <c r="B27" s="51" t="s">
        <v>64</v>
      </c>
      <c r="C27" s="62">
        <v>2454</v>
      </c>
      <c r="D27" s="39">
        <v>0</v>
      </c>
      <c r="E27" s="62">
        <v>2434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ht="17.25" customHeight="1">
      <c r="A28" s="42">
        <v>11</v>
      </c>
      <c r="B28" s="52" t="s">
        <v>65</v>
      </c>
      <c r="C28" s="59">
        <v>12601</v>
      </c>
      <c r="D28" s="28">
        <v>0</v>
      </c>
      <c r="E28" s="59">
        <v>10376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ht="17.25" customHeight="1">
      <c r="A29" s="42">
        <v>12</v>
      </c>
      <c r="B29" s="53" t="s">
        <v>67</v>
      </c>
      <c r="C29" s="64">
        <f>SUM(C18+C28)</f>
        <v>58886</v>
      </c>
      <c r="D29" s="64">
        <f>SUM(D18+D28)</f>
        <v>0</v>
      </c>
      <c r="E29" s="64">
        <f>SUM(E18+E28)</f>
        <v>83809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ht="17.25" customHeight="1">
      <c r="A30" s="42">
        <v>13</v>
      </c>
      <c r="B30" s="56" t="s">
        <v>68</v>
      </c>
      <c r="C30" s="59">
        <f>SUM(C31+C32+C33+C34+C35+C36)</f>
        <v>47164</v>
      </c>
      <c r="D30" s="59">
        <f>SUM(D31+D32+D33+D34+D35+D36)</f>
        <v>0</v>
      </c>
      <c r="E30" s="59">
        <f>SUM(E31+E32+E33+E34+E35+E36)</f>
        <v>73591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ht="17.25" customHeight="1">
      <c r="A31" s="42">
        <v>14</v>
      </c>
      <c r="B31" s="55" t="s">
        <v>98</v>
      </c>
      <c r="C31" s="59">
        <v>24695</v>
      </c>
      <c r="D31" s="28">
        <v>0</v>
      </c>
      <c r="E31" s="59">
        <v>47478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17.25" customHeight="1">
      <c r="A32" s="42">
        <v>15</v>
      </c>
      <c r="B32" s="55" t="s">
        <v>70</v>
      </c>
      <c r="C32" s="49">
        <v>20017</v>
      </c>
      <c r="D32" s="26">
        <v>0</v>
      </c>
      <c r="E32" s="49">
        <v>23788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ht="17.25" customHeight="1">
      <c r="A33" s="42">
        <v>16</v>
      </c>
      <c r="B33" s="55" t="s">
        <v>71</v>
      </c>
      <c r="C33" s="49">
        <v>2450</v>
      </c>
      <c r="D33" s="26">
        <v>0</v>
      </c>
      <c r="E33" s="49">
        <v>2325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ht="17.25" customHeight="1">
      <c r="A34" s="42">
        <v>17</v>
      </c>
      <c r="B34" s="54" t="s">
        <v>72</v>
      </c>
      <c r="C34" s="59">
        <v>2</v>
      </c>
      <c r="D34" s="28">
        <v>0</v>
      </c>
      <c r="E34" s="59"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ht="17.25" customHeight="1">
      <c r="A35" s="42">
        <v>18</v>
      </c>
      <c r="B35" s="54" t="s">
        <v>73</v>
      </c>
      <c r="C35" s="59">
        <v>0</v>
      </c>
      <c r="D35" s="28">
        <v>0</v>
      </c>
      <c r="E35" s="59">
        <v>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ht="17.25" customHeight="1">
      <c r="A36" s="42">
        <v>19</v>
      </c>
      <c r="B36" s="55" t="s">
        <v>74</v>
      </c>
      <c r="C36" s="49">
        <v>0</v>
      </c>
      <c r="D36" s="26">
        <v>0</v>
      </c>
      <c r="E36" s="49"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ht="17.25" customHeight="1">
      <c r="A37" s="42">
        <v>20</v>
      </c>
      <c r="B37" s="57" t="s">
        <v>75</v>
      </c>
      <c r="C37" s="49">
        <f>SUM(C38+C39+C40+C41+C42+C43)</f>
        <v>11641</v>
      </c>
      <c r="D37" s="49">
        <f>SUM(D38+D39+D40+D41+D42+D43)</f>
        <v>0</v>
      </c>
      <c r="E37" s="49">
        <f>SUM(E38+E39+E40+E41+E42+E43)</f>
        <v>9549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256" ht="17.25" customHeight="1">
      <c r="A38" s="42">
        <v>21</v>
      </c>
      <c r="B38" s="55" t="s">
        <v>69</v>
      </c>
      <c r="C38" s="59">
        <v>10594</v>
      </c>
      <c r="D38" s="28">
        <v>0</v>
      </c>
      <c r="E38" s="59">
        <v>7401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</row>
    <row r="39" spans="1:256" ht="17.25" customHeight="1">
      <c r="A39" s="42">
        <v>22</v>
      </c>
      <c r="B39" s="55" t="s">
        <v>70</v>
      </c>
      <c r="C39" s="59">
        <v>894</v>
      </c>
      <c r="D39" s="28">
        <v>0</v>
      </c>
      <c r="E39" s="59">
        <v>771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ht="17.25" customHeight="1">
      <c r="A40" s="42">
        <v>23</v>
      </c>
      <c r="B40" s="55" t="s">
        <v>71</v>
      </c>
      <c r="C40" s="59"/>
      <c r="D40" s="28">
        <v>0</v>
      </c>
      <c r="E40" s="59">
        <v>85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</row>
    <row r="41" spans="1:256" ht="17.25" customHeight="1">
      <c r="A41" s="42">
        <v>24</v>
      </c>
      <c r="B41" s="54" t="s">
        <v>72</v>
      </c>
      <c r="C41" s="59">
        <v>152</v>
      </c>
      <c r="D41" s="28">
        <v>0</v>
      </c>
      <c r="E41" s="59">
        <v>1292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</row>
    <row r="42" spans="1:256" ht="17.25" customHeight="1">
      <c r="A42" s="42">
        <v>25</v>
      </c>
      <c r="B42" s="54" t="s">
        <v>73</v>
      </c>
      <c r="C42" s="59">
        <v>1</v>
      </c>
      <c r="D42" s="28">
        <v>0</v>
      </c>
      <c r="E42" s="59">
        <v>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</row>
    <row r="43" spans="1:256" ht="17.25" customHeight="1">
      <c r="A43" s="42">
        <v>26</v>
      </c>
      <c r="B43" s="55" t="s">
        <v>74</v>
      </c>
      <c r="C43" s="59">
        <v>0</v>
      </c>
      <c r="D43" s="28">
        <v>0</v>
      </c>
      <c r="E43" s="59">
        <v>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256" ht="12.75">
      <c r="A44" s="1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12.75">
      <c r="A45" s="1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ht="12.75">
      <c r="A46" s="1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ht="12.75">
      <c r="A47" s="1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ht="12.75">
      <c r="A48" s="13"/>
      <c r="B48" s="36" t="str">
        <f>Fedlap!B44</f>
        <v>Keltezés: 2015.04.30.</v>
      </c>
      <c r="C48" s="13"/>
      <c r="D48" s="30" t="s">
        <v>95</v>
      </c>
      <c r="E48" s="30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ht="12.75">
      <c r="A49" s="14"/>
      <c r="B49" s="13"/>
      <c r="C49" s="13"/>
      <c r="D49" s="78" t="s">
        <v>39</v>
      </c>
      <c r="E49" s="78"/>
      <c r="F49" s="13"/>
      <c r="G49" s="13"/>
      <c r="H49" s="13"/>
      <c r="I49" s="13"/>
      <c r="J49" s="58"/>
      <c r="K49" s="13"/>
      <c r="L49" s="40"/>
      <c r="M49" s="40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ht="12.75">
      <c r="A50" s="14"/>
      <c r="B50" s="13"/>
      <c r="C50" s="14" t="s">
        <v>40</v>
      </c>
      <c r="D50" s="79" t="s">
        <v>41</v>
      </c>
      <c r="E50" s="79"/>
      <c r="F50" s="13"/>
      <c r="G50" s="13"/>
      <c r="H50" s="13"/>
      <c r="I50" s="13"/>
      <c r="J50" s="13"/>
      <c r="K50" s="13"/>
      <c r="L50" s="81"/>
      <c r="M50" s="81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0:13" ht="12.75">
      <c r="J51" s="13"/>
      <c r="K51" s="14"/>
      <c r="L51" s="79"/>
      <c r="M51" s="79"/>
    </row>
  </sheetData>
  <sheetProtection/>
  <mergeCells count="6">
    <mergeCell ref="A2:B2"/>
    <mergeCell ref="A5:B5"/>
    <mergeCell ref="L50:M50"/>
    <mergeCell ref="L51:M51"/>
    <mergeCell ref="D49:E49"/>
    <mergeCell ref="D50:E50"/>
  </mergeCells>
  <printOptions/>
  <pageMargins left="0.7875" right="0.7875" top="0.7875" bottom="0.7875" header="0.5" footer="0.5"/>
  <pageSetup cellComments="asDisplayed" firstPageNumber="1" useFirstPageNumber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8.8515625" style="0" bestFit="1" customWidth="1"/>
    <col min="2" max="2" width="51.28125" style="0" bestFit="1" customWidth="1"/>
    <col min="4" max="4" width="13.00390625" style="0" customWidth="1"/>
    <col min="5" max="5" width="13.28125" style="0" customWidth="1"/>
  </cols>
  <sheetData>
    <row r="1" spans="1:256" ht="12.75">
      <c r="A1" s="15"/>
      <c r="B1" s="30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2.75">
      <c r="A2" s="80" t="str">
        <f>Fedlap!A2</f>
        <v>Statisztikai számjel:14915842-6399-599-07</v>
      </c>
      <c r="B2" s="80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2.75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8.25" customHeight="1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2.75">
      <c r="A5" s="80" t="str">
        <f>Fedlap!A5</f>
        <v>Cégjegyzékszám: 07-09-017186</v>
      </c>
      <c r="B5" s="80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2.75">
      <c r="A6" s="1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ht="12.75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21" thickBot="1">
      <c r="A8" s="72"/>
      <c r="B8" s="85" t="s">
        <v>90</v>
      </c>
      <c r="C8" s="85"/>
      <c r="D8" s="85"/>
      <c r="E8" s="85"/>
      <c r="F8" s="85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ht="12.75">
      <c r="A9" s="14"/>
      <c r="B9" s="14" t="s">
        <v>42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ht="12.75">
      <c r="A10" s="14"/>
      <c r="B10" s="14" t="s">
        <v>26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12.75">
      <c r="A11" s="14"/>
      <c r="B11" s="14" t="s">
        <v>27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ht="12.75">
      <c r="A12" s="14"/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12.75">
      <c r="A13" s="14"/>
      <c r="B13" s="14" t="s">
        <v>101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12.75">
      <c r="A14" s="14"/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12.75">
      <c r="A15" s="14"/>
      <c r="B15" s="14"/>
      <c r="C15" s="13"/>
      <c r="D15" s="13"/>
      <c r="E15" s="13" t="s">
        <v>5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21" customHeight="1">
      <c r="A16" s="20" t="s">
        <v>6</v>
      </c>
      <c r="B16" s="19" t="s">
        <v>7</v>
      </c>
      <c r="C16" s="19" t="s">
        <v>8</v>
      </c>
      <c r="D16" s="20" t="s">
        <v>9</v>
      </c>
      <c r="E16" s="19" t="s">
        <v>10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18.75" customHeight="1">
      <c r="A17" s="23" t="s">
        <v>11</v>
      </c>
      <c r="B17" s="23" t="s">
        <v>12</v>
      </c>
      <c r="C17" s="23" t="s">
        <v>13</v>
      </c>
      <c r="D17" s="23" t="s">
        <v>14</v>
      </c>
      <c r="E17" s="23" t="s">
        <v>15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18.75" customHeight="1">
      <c r="A18" s="65">
        <v>27</v>
      </c>
      <c r="B18" s="66" t="s">
        <v>76</v>
      </c>
      <c r="C18" s="63">
        <v>58805</v>
      </c>
      <c r="D18" s="63">
        <f>Eredménykimutatás!D30+Eredménykimutatás!D37</f>
        <v>0</v>
      </c>
      <c r="E18" s="63">
        <f>Eredménykimutatás!E30+Eredménykimutatás!E37</f>
        <v>83140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ht="18.75" customHeight="1">
      <c r="A19" s="65">
        <v>28</v>
      </c>
      <c r="B19" s="66" t="s">
        <v>77</v>
      </c>
      <c r="C19" s="63">
        <f>SUM(Eredménykimutatás!C28-Eredménykimutatás!C37)</f>
        <v>960</v>
      </c>
      <c r="D19" s="63">
        <f>Eredménykimutatás!D28-Eredménykimutatás!D37</f>
        <v>0</v>
      </c>
      <c r="E19" s="63">
        <f>Eredménykimutatás!E28-Eredménykimutatás!E37</f>
        <v>827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ht="18.75" customHeight="1">
      <c r="A20" s="65">
        <v>29</v>
      </c>
      <c r="B20" s="66" t="s">
        <v>78</v>
      </c>
      <c r="C20" s="63">
        <v>15</v>
      </c>
      <c r="D20" s="63">
        <v>0</v>
      </c>
      <c r="E20" s="63">
        <v>25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ht="18.75" customHeight="1">
      <c r="A21" s="65">
        <v>30</v>
      </c>
      <c r="B21" s="66" t="s">
        <v>79</v>
      </c>
      <c r="C21" s="63">
        <f>C19-C20</f>
        <v>945</v>
      </c>
      <c r="D21" s="63">
        <f>D19-D20</f>
        <v>0</v>
      </c>
      <c r="E21" s="63">
        <f>E19-E20</f>
        <v>802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ht="18.75" customHeight="1">
      <c r="A22" s="65">
        <v>31</v>
      </c>
      <c r="B22" s="66" t="s">
        <v>80</v>
      </c>
      <c r="C22" s="63">
        <f>Eredménykimutatás!C18-Eredménykimutatás!C30</f>
        <v>-879</v>
      </c>
      <c r="D22" s="63">
        <f>Eredménykimutatás!D18-Eredménykimutatás!D30</f>
        <v>0</v>
      </c>
      <c r="E22" s="63">
        <f>Eredménykimutatás!E18-Eredménykimutatás!E30</f>
        <v>-158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ht="18.75" customHeight="1">
      <c r="A23" s="82" t="s">
        <v>81</v>
      </c>
      <c r="B23" s="83"/>
      <c r="C23" s="83"/>
      <c r="D23" s="83"/>
      <c r="E23" s="84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18.75" customHeight="1">
      <c r="A24" s="65">
        <v>32</v>
      </c>
      <c r="B24" s="67" t="s">
        <v>82</v>
      </c>
      <c r="C24" s="63">
        <v>20017</v>
      </c>
      <c r="D24" s="63">
        <f>D25+D28+D29</f>
        <v>0</v>
      </c>
      <c r="E24" s="63">
        <v>23788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8.75" customHeight="1">
      <c r="A25" s="65">
        <v>33</v>
      </c>
      <c r="B25" s="68" t="s">
        <v>83</v>
      </c>
      <c r="C25" s="63">
        <v>15374</v>
      </c>
      <c r="D25" s="63">
        <v>0</v>
      </c>
      <c r="E25" s="63">
        <v>17343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18.75" customHeight="1">
      <c r="A26" s="65">
        <v>34</v>
      </c>
      <c r="B26" s="68" t="s">
        <v>84</v>
      </c>
      <c r="C26" s="63">
        <v>4704</v>
      </c>
      <c r="D26" s="63">
        <v>0</v>
      </c>
      <c r="E26" s="63">
        <v>4704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ht="18.75" customHeight="1">
      <c r="A27" s="65">
        <v>35</v>
      </c>
      <c r="B27" s="68" t="s">
        <v>86</v>
      </c>
      <c r="C27" s="63"/>
      <c r="D27" s="63"/>
      <c r="E27" s="6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ht="18.75" customHeight="1">
      <c r="A28" s="65">
        <v>36</v>
      </c>
      <c r="B28" s="68" t="s">
        <v>85</v>
      </c>
      <c r="C28" s="63">
        <v>673</v>
      </c>
      <c r="D28" s="63">
        <v>0</v>
      </c>
      <c r="E28" s="63">
        <v>1797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ht="18.75" customHeight="1">
      <c r="A29" s="65">
        <v>37</v>
      </c>
      <c r="B29" s="68" t="s">
        <v>87</v>
      </c>
      <c r="C29" s="63">
        <v>3970</v>
      </c>
      <c r="D29" s="63">
        <v>0</v>
      </c>
      <c r="E29" s="63">
        <v>4648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ht="18.75" customHeight="1">
      <c r="A30" s="65">
        <v>38</v>
      </c>
      <c r="B30" s="66" t="s">
        <v>88</v>
      </c>
      <c r="C30" s="63">
        <v>0</v>
      </c>
      <c r="D30" s="63"/>
      <c r="E30" s="63"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ht="36">
      <c r="A31" s="65">
        <v>39</v>
      </c>
      <c r="B31" s="69" t="s">
        <v>89</v>
      </c>
      <c r="C31" s="64">
        <v>0</v>
      </c>
      <c r="D31" s="64"/>
      <c r="E31" s="64"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6" spans="2:5" ht="12.75">
      <c r="B36" s="36" t="s">
        <v>104</v>
      </c>
      <c r="C36" s="13"/>
      <c r="D36" s="30" t="s">
        <v>105</v>
      </c>
      <c r="E36" s="30"/>
    </row>
    <row r="37" spans="2:5" ht="12.75">
      <c r="B37" s="13"/>
      <c r="C37" s="13"/>
      <c r="D37" s="78" t="s">
        <v>2</v>
      </c>
      <c r="E37" s="78"/>
    </row>
    <row r="38" spans="2:5" ht="12.75">
      <c r="B38" s="13"/>
      <c r="C38" s="14" t="s">
        <v>3</v>
      </c>
      <c r="D38" s="79" t="s">
        <v>4</v>
      </c>
      <c r="E38" s="79"/>
    </row>
  </sheetData>
  <sheetProtection/>
  <mergeCells count="6">
    <mergeCell ref="D37:E37"/>
    <mergeCell ref="D38:E38"/>
    <mergeCell ref="A2:B2"/>
    <mergeCell ref="A5:B5"/>
    <mergeCell ref="A23:E23"/>
    <mergeCell ref="B8:F8"/>
  </mergeCells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György</dc:creator>
  <cp:keywords/>
  <dc:description/>
  <cp:lastModifiedBy>user3</cp:lastModifiedBy>
  <cp:lastPrinted>2015-05-19T12:54:53Z</cp:lastPrinted>
  <dcterms:created xsi:type="dcterms:W3CDTF">2001-10-18T09:11:42Z</dcterms:created>
  <dcterms:modified xsi:type="dcterms:W3CDTF">2015-06-24T09:59:16Z</dcterms:modified>
  <cp:category/>
  <cp:version/>
  <cp:contentType/>
  <cp:contentStatus/>
  <cp:revision>43</cp:revision>
</cp:coreProperties>
</file>